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4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4" i="8" s="1"/>
  <c r="C27" i="8"/>
  <c r="C28" i="8"/>
  <c r="C29" i="8"/>
  <c r="C30" i="8"/>
  <c r="C32" i="8"/>
  <c r="C33" i="8"/>
  <c r="C34" i="8"/>
  <c r="C35" i="8"/>
  <c r="C36" i="8"/>
  <c r="C38" i="8"/>
  <c r="C39" i="8"/>
  <c r="C40" i="8"/>
  <c r="C43" i="8"/>
  <c r="C42" i="8" s="1"/>
  <c r="C41" i="8" s="1"/>
  <c r="C44" i="8"/>
  <c r="C45" i="8"/>
  <c r="C46" i="8"/>
  <c r="C47" i="8"/>
  <c r="C49" i="8"/>
  <c r="C50" i="8"/>
  <c r="C48" i="8" s="1"/>
  <c r="C51" i="8"/>
  <c r="C53" i="8"/>
  <c r="C54" i="8"/>
  <c r="C56" i="8"/>
  <c r="C59" i="8"/>
  <c r="C60" i="8"/>
  <c r="C61" i="8"/>
  <c r="C62" i="8"/>
  <c r="C58" i="8" s="1"/>
  <c r="C57" i="8" s="1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1" i="8" s="1"/>
  <c r="C90" i="8" s="1"/>
  <c r="C95" i="8"/>
  <c r="C96" i="8"/>
  <c r="C97" i="8"/>
  <c r="C98" i="8"/>
  <c r="C99" i="8"/>
  <c r="C100" i="8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2" i="8" s="1"/>
  <c r="C124" i="8"/>
  <c r="C126" i="8"/>
  <c r="C125" i="8" s="1"/>
  <c r="C127" i="8"/>
  <c r="C130" i="8"/>
  <c r="C129" i="8" s="1"/>
  <c r="C131" i="8"/>
  <c r="C133" i="8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2" i="8" s="1"/>
  <c r="C155" i="8"/>
  <c r="C156" i="8"/>
  <c r="C157" i="8"/>
  <c r="C158" i="8"/>
  <c r="C159" i="8"/>
  <c r="C160" i="8"/>
  <c r="C162" i="8"/>
  <c r="C163" i="8"/>
  <c r="C164" i="8"/>
  <c r="C165" i="8"/>
  <c r="C167" i="8"/>
  <c r="C170" i="8"/>
  <c r="C169" i="8" s="1"/>
  <c r="C171" i="8"/>
  <c r="C172" i="8"/>
  <c r="C174" i="8"/>
  <c r="C175" i="8"/>
  <c r="C176" i="8"/>
  <c r="C177" i="8"/>
  <c r="C179" i="8"/>
  <c r="C178" i="8" s="1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195" i="8" s="1"/>
  <c r="C201" i="8"/>
  <c r="C202" i="8"/>
  <c r="C203" i="8"/>
  <c r="C204" i="8"/>
  <c r="C205" i="8"/>
  <c r="C207" i="8"/>
  <c r="C208" i="8"/>
  <c r="C206" i="8" s="1"/>
  <c r="C209" i="8"/>
  <c r="C210" i="8"/>
  <c r="C213" i="8"/>
  <c r="C214" i="8"/>
  <c r="C212" i="8" s="1"/>
  <c r="C215" i="8"/>
  <c r="C216" i="8"/>
  <c r="C218" i="8"/>
  <c r="C219" i="8"/>
  <c r="C220" i="8"/>
  <c r="C222" i="8"/>
  <c r="C223" i="8"/>
  <c r="C224" i="8"/>
  <c r="C228" i="8"/>
  <c r="C227" i="8" s="1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1" i="8" s="1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298" i="8" s="1"/>
  <c r="C301" i="8"/>
  <c r="C302" i="8"/>
  <c r="C303" i="8"/>
  <c r="C306" i="8"/>
  <c r="C305" i="8" s="1"/>
  <c r="C307" i="8"/>
  <c r="C309" i="8"/>
  <c r="C310" i="8"/>
  <c r="C312" i="8"/>
  <c r="C313" i="8"/>
  <c r="C314" i="8"/>
  <c r="C317" i="8"/>
  <c r="C318" i="8"/>
  <c r="C316" i="8" s="1"/>
  <c r="C320" i="8"/>
  <c r="C321" i="8"/>
  <c r="C322" i="8"/>
  <c r="C323" i="8"/>
  <c r="C324" i="8"/>
  <c r="C325" i="8"/>
  <c r="C327" i="8"/>
  <c r="C326" i="8" s="1"/>
  <c r="C328" i="8"/>
  <c r="C330" i="8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49" i="8" s="1"/>
  <c r="C351" i="8"/>
  <c r="C352" i="8"/>
  <c r="C353" i="8"/>
  <c r="C354" i="8"/>
  <c r="C355" i="8"/>
  <c r="C356" i="8"/>
  <c r="C358" i="8"/>
  <c r="C359" i="8"/>
  <c r="C360" i="8"/>
  <c r="C361" i="8"/>
  <c r="C362" i="8"/>
  <c r="C363" i="8"/>
  <c r="C367" i="8"/>
  <c r="C366" i="8" s="1"/>
  <c r="C368" i="8"/>
  <c r="C369" i="8"/>
  <c r="C370" i="8"/>
  <c r="C372" i="8"/>
  <c r="C371" i="8" s="1"/>
  <c r="C373" i="8"/>
  <c r="C375" i="8"/>
  <c r="C374" i="8" s="1"/>
  <c r="C376" i="8"/>
  <c r="C377" i="8"/>
  <c r="C378" i="8"/>
  <c r="C379" i="8"/>
  <c r="C383" i="8"/>
  <c r="C382" i="8" s="1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399" i="8" s="1"/>
  <c r="C401" i="8"/>
  <c r="C403" i="8"/>
  <c r="C402" i="8" s="1"/>
  <c r="C404" i="8"/>
  <c r="C406" i="8"/>
  <c r="C405" i="8" s="1"/>
  <c r="C407" i="8"/>
  <c r="C408" i="8"/>
  <c r="C411" i="8"/>
  <c r="C410" i="8" s="1"/>
  <c r="C412" i="8"/>
  <c r="C414" i="8"/>
  <c r="C415" i="8"/>
  <c r="C416" i="8"/>
  <c r="C419" i="8"/>
  <c r="C418" i="8" s="1"/>
  <c r="C420" i="8"/>
  <c r="C422" i="8"/>
  <c r="C421" i="8" s="1"/>
  <c r="C423" i="8"/>
  <c r="C425" i="8"/>
  <c r="C426" i="8"/>
  <c r="C427" i="8"/>
  <c r="C428" i="8"/>
  <c r="C365" i="8" l="1"/>
  <c r="C364" i="8" s="1"/>
  <c r="C398" i="8"/>
  <c r="C357" i="8"/>
  <c r="C319" i="8"/>
  <c r="C315" i="8" s="1"/>
  <c r="C308" i="8"/>
  <c r="C272" i="8"/>
  <c r="C271" i="8" s="1"/>
  <c r="C255" i="8"/>
  <c r="C217" i="8"/>
  <c r="C211" i="8" s="1"/>
  <c r="C173" i="8"/>
  <c r="C161" i="8"/>
  <c r="C136" i="8"/>
  <c r="C135" i="8" s="1"/>
  <c r="C102" i="8"/>
  <c r="C70" i="8" s="1"/>
  <c r="C83" i="8"/>
  <c r="C65" i="8"/>
  <c r="C52" i="8"/>
  <c r="C31" i="8"/>
  <c r="C10" i="8"/>
  <c r="C55" i="8"/>
  <c r="C329" i="8"/>
  <c r="C311" i="8"/>
  <c r="C181" i="8"/>
  <c r="C111" i="8"/>
  <c r="C110" i="8" s="1"/>
  <c r="C37" i="8"/>
  <c r="C304" i="8"/>
  <c r="C226" i="8"/>
  <c r="C225" i="8" s="1"/>
  <c r="C168" i="8"/>
  <c r="C88" i="8"/>
  <c r="C75" i="8"/>
  <c r="C424" i="8"/>
  <c r="C413" i="8"/>
  <c r="C392" i="8"/>
  <c r="C337" i="8"/>
  <c r="C288" i="8"/>
  <c r="C263" i="8"/>
  <c r="C242" i="8" s="1"/>
  <c r="C221" i="8"/>
  <c r="C200" i="8"/>
  <c r="C199" i="8" s="1"/>
  <c r="C345" i="8"/>
  <c r="C280" i="8"/>
  <c r="C243" i="8"/>
  <c r="C187" i="8"/>
  <c r="C145" i="8"/>
  <c r="C144" i="8" s="1"/>
  <c r="C132" i="8"/>
  <c r="C128" i="8" s="1"/>
  <c r="C71" i="8"/>
  <c r="C20" i="8"/>
  <c r="C19" i="8" s="1"/>
  <c r="C9" i="8" s="1"/>
  <c r="C8" i="8" s="1"/>
  <c r="C381" i="8"/>
  <c r="C336" i="8"/>
  <c r="C335" i="8" s="1"/>
  <c r="C287" i="8"/>
  <c r="C417" i="8"/>
  <c r="C121" i="8"/>
  <c r="C166" i="8" l="1"/>
  <c r="C109" i="8"/>
  <c r="C108" i="8" s="1"/>
  <c r="C409" i="8"/>
  <c r="C270" i="8"/>
  <c r="C241" i="8" s="1"/>
  <c r="C240" i="8" s="1"/>
  <c r="C286" i="8"/>
  <c r="C238" i="8"/>
  <c r="C7" i="8"/>
  <c r="C107" i="8"/>
  <c r="C380" i="8"/>
  <c r="C429" i="8" s="1"/>
  <c r="C334" i="8" l="1"/>
  <c r="C239" i="8" s="1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<sst xmlns="http://schemas.openxmlformats.org/spreadsheetml/2006/main" count="781" uniqueCount="561">
  <si>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</si>
  <si>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</si>
  <si>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</si>
  <si>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</si>
  <si>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</si>
  <si>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</si>
  <si>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</si>
  <si>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</si>
  <si>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</si>
  <si>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</si>
  <si>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</si>
  <si>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</si>
  <si>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</si>
  <si>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</si>
  <si>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</si>
  <si>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</si>
  <si>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</si>
  <si>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</si>
  <si>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</si>
  <si>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</si>
  <si>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</si>
  <si>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</si>
  <si>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</si>
  <si>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</si>
  <si>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</si>
  <si>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</si>
  <si>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</si>
  <si>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</si>
  <si>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</si>
  <si>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</si>
  <si>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</si>
  <si>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</si>
  <si>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</si>
  <si>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</si>
  <si>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</si>
  <si>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</si>
  <si>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</si>
  <si>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</si>
  <si>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</si>
  <si>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</si>
  <si>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</si>
  <si>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</si>
  <si>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</si>
  <si>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</si>
  <si>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</si>
  <si>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</si>
  <si>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</si>
  <si>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</si>
  <si>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</si>
  <si>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</si>
  <si>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</si>
  <si>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</si>
  <si>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</si>
  <si>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</si>
  <si>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</si>
  <si>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</si>
  <si>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</si>
  <si>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</si>
  <si>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</si>
  <si>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</si>
  <si>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</si>
  <si>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</si>
  <si>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</si>
  <si>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</si>
  <si>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</si>
  <si>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</si>
  <si>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</si>
  <si>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</si>
  <si>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</si>
  <si>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</si>
  <si>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</si>
  <si>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</si>
  <si>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</si>
  <si>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</si>
  <si>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</si>
  <si>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</si>
  <si>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</si>
  <si>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</si>
  <si>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</si>
  <si>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</si>
  <si>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</si>
  <si>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</si>
  <si>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</si>
  <si>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</si>
  <si>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</si>
  <si>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</si>
  <si>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</si>
  <si>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</si>
  <si>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</si>
  <si>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</si>
  <si>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</si>
  <si>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</si>
  <si>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</si>
  <si>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</si>
  <si>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</si>
  <si>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</si>
  <si>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</si>
  <si>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</si>
  <si>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</si>
  <si>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</si>
  <si>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</si>
  <si>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</si>
  <si>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</si>
  <si>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</si>
  <si>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</si>
  <si>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</si>
  <si>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</si>
  <si>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</si>
  <si>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</si>
  <si>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</si>
  <si>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</si>
  <si>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</si>
  <si>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</si>
  <si>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</si>
  <si>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</si>
  <si>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</si>
  <si>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</si>
  <si>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</si>
  <si>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</si>
  <si>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</si>
  <si>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</si>
  <si>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</si>
  <si>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</si>
  <si>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</si>
  <si>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</si>
  <si>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</si>
  <si>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</si>
  <si>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</si>
  <si>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</si>
  <si>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</si>
  <si>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</si>
  <si>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</si>
  <si>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</si>
  <si>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</si>
  <si>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</si>
  <si>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</si>
  <si>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</si>
  <si>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</si>
  <si>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</si>
  <si>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</si>
  <si>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</si>
  <si>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</si>
  <si>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</si>
  <si>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</si>
  <si>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</si>
  <si>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</si>
  <si>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</si>
  <si>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</si>
  <si>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</si>
  <si>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</si>
  <si>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</si>
  <si>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</si>
  <si>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</si>
  <si>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</si>
  <si>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</si>
  <si>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</si>
  <si>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</si>
  <si>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</si>
  <si>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</si>
  <si>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</si>
  <si>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</si>
  <si>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</si>
  <si>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</si>
  <si>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</si>
  <si>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</si>
  <si>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</si>
  <si>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</si>
  <si>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</si>
  <si>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</si>
  <si>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</si>
  <si>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</si>
  <si>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</si>
  <si>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</si>
  <si>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</si>
  <si>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</si>
  <si>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</si>
  <si>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</si>
  <si>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</si>
  <si>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</si>
  <si>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</si>
  <si>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</si>
  <si>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</si>
  <si>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</si>
  <si>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</si>
  <si>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</si>
  <si>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</si>
  <si>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</si>
  <si>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</si>
  <si>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</si>
  <si>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</si>
  <si>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</si>
  <si>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</si>
  <si>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</si>
  <si>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</si>
  <si>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</si>
  <si>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</si>
  <si>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</si>
  <si>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</si>
  <si>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</si>
  <si>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</si>
  <si>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</si>
  <si>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</si>
  <si>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</si>
  <si>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</si>
  <si>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</si>
  <si>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</si>
  <si>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</si>
  <si>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</si>
  <si>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</si>
  <si>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</si>
  <si>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</si>
  <si>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</si>
  <si>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</si>
  <si>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</si>
  <si>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</si>
  <si>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</si>
  <si>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</si>
  <si>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</si>
  <si>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</si>
  <si>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</si>
  <si>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</si>
  <si>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</si>
  <si>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</si>
  <si>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</si>
  <si>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</si>
  <si>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</si>
  <si>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</si>
  <si>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</si>
  <si>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</si>
  <si>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</si>
  <si>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</si>
  <si>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</si>
  <si>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</si>
  <si>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</si>
  <si>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</si>
  <si>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</si>
  <si>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Cuarto Trimestre del 01 de Octubre del 2021 al 31 de Diciembre del 2021</t>
  </si>
  <si>
    <t>Elaborado el 21 de Enero del 2022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</si>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</sst>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122651121.36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122651121.36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120756548.01000001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120756548.01</f>
        <v>120756548.01000001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1897948.3499999999</v>
      </c>
    </row>
    <row r="38" spans="1:3" x14ac:dyDescent="0.2">
      <c r="A38" s="26">
        <v>1141</v>
      </c>
      <c r="B38" s="27" t="s">
        <v>269</v>
      </c>
      <c r="C38" s="28">
        <f>1887969.7</f>
        <v>1887969.7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9978.65</f>
        <v>9978.65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-3375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-3375</f>
        <v>-3375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122651121.36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24186331.460000001</v>
      </c>
    </row>
    <row r="240" spans="1:3" x14ac:dyDescent="0.2">
      <c r="A240" s="20">
        <v>31</v>
      </c>
      <c r="B240" s="21" t="s">
        <v>427</v>
      </c>
      <c r="C240" s="22">
        <f>SUM(+C241+C286+C333)</f>
        <v>-2034640.89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-2034640.89</v>
      </c>
    </row>
    <row r="287" spans="1:3" x14ac:dyDescent="0.2">
      <c r="A287" s="23">
        <v>3121</v>
      </c>
      <c r="B287" s="24" t="s">
        <v>471</v>
      </c>
      <c r="C287" s="25">
        <f>SUM(+C288+C298+C304+C311)</f>
        <v>-2034640.89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-2034640.89</v>
      </c>
    </row>
    <row r="289" spans="1:3" x14ac:dyDescent="0.2">
      <c r="A289" s="26">
        <v>312111</v>
      </c>
      <c r="B289" s="27" t="s">
        <v>473</v>
      </c>
      <c r="C289" s="28">
        <f>-933539.41</f>
        <v>-933539.41</v>
      </c>
    </row>
    <row r="290" spans="1:3" x14ac:dyDescent="0.2">
      <c r="A290" s="26">
        <v>312112</v>
      </c>
      <c r="B290" s="27" t="s">
        <v>474</v>
      </c>
      <c r="C290" s="28">
        <f>0</f>
        <v>0</v>
      </c>
    </row>
    <row r="291" spans="1:3" x14ac:dyDescent="0.2">
      <c r="A291" s="26">
        <v>312113</v>
      </c>
      <c r="B291" s="27" t="s">
        <v>475</v>
      </c>
      <c r="C291" s="28">
        <f>-1093977.53</f>
        <v>-1093977.53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0</f>
        <v>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-2823</f>
        <v>-2823</v>
      </c>
    </row>
    <row r="297" spans="1:3" x14ac:dyDescent="0.2">
      <c r="A297" s="26">
        <v>312119</v>
      </c>
      <c r="B297" s="27" t="s">
        <v>481</v>
      </c>
      <c r="C297" s="28">
        <f>-4300.95</f>
        <v>-4300.95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26220972.350000001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26220972.350000001</v>
      </c>
    </row>
    <row r="381" spans="1:3" x14ac:dyDescent="0.2">
      <c r="A381" s="23">
        <v>3221</v>
      </c>
      <c r="B381" s="24" t="s">
        <v>533</v>
      </c>
      <c r="C381" s="25">
        <f>SUM(+C382+C392+C398+C405)</f>
        <v>26220972.350000001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26220972.350000001</v>
      </c>
    </row>
    <row r="383" spans="1:3" x14ac:dyDescent="0.2">
      <c r="A383" s="26">
        <v>322111</v>
      </c>
      <c r="B383" s="27" t="s">
        <v>535</v>
      </c>
      <c r="C383" s="28">
        <f>0</f>
        <v>0</v>
      </c>
    </row>
    <row r="384" spans="1:3" x14ac:dyDescent="0.2">
      <c r="A384" s="26">
        <v>322112</v>
      </c>
      <c r="B384" s="27" t="s">
        <v>474</v>
      </c>
      <c r="C384" s="28">
        <f>26220972.35</f>
        <v>26220972.350000001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0</f>
        <v>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26220972.350000001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2022-01-21T17:59:33Z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