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1ER TRIM 2024\"/>
    </mc:Choice>
  </mc:AlternateContent>
  <xr:revisionPtr revIDLastSave="0" documentId="8_{C884D47A-D0CA-4C3A-80DD-3ED3FDC402E8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4" i="8"/>
  <c r="C45" i="8"/>
  <c r="C46" i="8"/>
  <c r="C47" i="8"/>
  <c r="C49" i="8"/>
  <c r="C50" i="8"/>
  <c r="C51" i="8"/>
  <c r="C53" i="8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4" i="8"/>
  <c r="C126" i="8"/>
  <c r="C127" i="8"/>
  <c r="C130" i="8"/>
  <c r="C131" i="8"/>
  <c r="C129" i="8" s="1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2" i="8" s="1"/>
  <c r="C214" i="8"/>
  <c r="C215" i="8"/>
  <c r="C216" i="8"/>
  <c r="C218" i="8"/>
  <c r="C219" i="8"/>
  <c r="C220" i="8"/>
  <c r="C222" i="8"/>
  <c r="C223" i="8"/>
  <c r="C224" i="8"/>
  <c r="C228" i="8"/>
  <c r="C229" i="8"/>
  <c r="C230" i="8"/>
  <c r="C231" i="8"/>
  <c r="C232" i="8"/>
  <c r="C235" i="8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6" i="8"/>
  <c r="C307" i="8"/>
  <c r="C309" i="8"/>
  <c r="C308" i="8" s="1"/>
  <c r="C310" i="8"/>
  <c r="C312" i="8"/>
  <c r="C311" i="8" s="1"/>
  <c r="C313" i="8"/>
  <c r="C314" i="8"/>
  <c r="C317" i="8"/>
  <c r="C318" i="8"/>
  <c r="C320" i="8"/>
  <c r="C321" i="8"/>
  <c r="C322" i="8"/>
  <c r="C324" i="8"/>
  <c r="C325" i="8"/>
  <c r="C327" i="8"/>
  <c r="C326" i="8" s="1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5" i="8" s="1"/>
  <c r="C347" i="8"/>
  <c r="C348" i="8"/>
  <c r="C350" i="8"/>
  <c r="C351" i="8"/>
  <c r="C352" i="8"/>
  <c r="C353" i="8"/>
  <c r="C355" i="8"/>
  <c r="C354" i="8" s="1"/>
  <c r="C356" i="8"/>
  <c r="C357" i="8"/>
  <c r="C358" i="8"/>
  <c r="C359" i="8"/>
  <c r="C360" i="8"/>
  <c r="C361" i="8"/>
  <c r="C362" i="8"/>
  <c r="C363" i="8"/>
  <c r="C367" i="8"/>
  <c r="C368" i="8"/>
  <c r="C369" i="8"/>
  <c r="C370" i="8"/>
  <c r="C372" i="8"/>
  <c r="C373" i="8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403" i="8"/>
  <c r="C404" i="8"/>
  <c r="C405" i="8"/>
  <c r="C406" i="8"/>
  <c r="C407" i="8"/>
  <c r="C408" i="8"/>
  <c r="C411" i="8"/>
  <c r="C412" i="8"/>
  <c r="C414" i="8"/>
  <c r="C415" i="8"/>
  <c r="C416" i="8"/>
  <c r="C419" i="8"/>
  <c r="C420" i="8"/>
  <c r="C422" i="8"/>
  <c r="C423" i="8"/>
  <c r="C425" i="8"/>
  <c r="C426" i="8"/>
  <c r="C427" i="8"/>
  <c r="C428" i="8"/>
  <c r="C371" i="8" l="1"/>
  <c r="C323" i="8"/>
  <c r="C125" i="8"/>
  <c r="C91" i="8"/>
  <c r="C90" i="8" s="1"/>
  <c r="C272" i="8"/>
  <c r="C58" i="8"/>
  <c r="C57" i="8" s="1"/>
  <c r="C122" i="8"/>
  <c r="C121" i="8" s="1"/>
  <c r="C399" i="8"/>
  <c r="C398" i="8" s="1"/>
  <c r="C319" i="8"/>
  <c r="C169" i="8"/>
  <c r="C102" i="8"/>
  <c r="C37" i="8"/>
  <c r="C337" i="8"/>
  <c r="C251" i="8"/>
  <c r="C349" i="8"/>
  <c r="C336" i="8" s="1"/>
  <c r="C83" i="8"/>
  <c r="C20" i="8"/>
  <c r="C19" i="8" s="1"/>
  <c r="C98" i="8"/>
  <c r="C410" i="8"/>
  <c r="C263" i="8"/>
  <c r="C227" i="8"/>
  <c r="C226" i="8" s="1"/>
  <c r="C225" i="8" s="1"/>
  <c r="C132" i="8"/>
  <c r="C128" i="8" s="1"/>
  <c r="C48" i="8"/>
  <c r="C187" i="8"/>
  <c r="C24" i="8"/>
  <c r="C298" i="8"/>
  <c r="C421" i="8"/>
  <c r="C402" i="8"/>
  <c r="C418" i="8"/>
  <c r="C417" i="8" s="1"/>
  <c r="C234" i="8"/>
  <c r="C233" i="8" s="1"/>
  <c r="C392" i="8"/>
  <c r="C31" i="8"/>
  <c r="C277" i="8"/>
  <c r="C305" i="8"/>
  <c r="C304" i="8" s="1"/>
  <c r="C287" i="8" s="1"/>
  <c r="C42" i="8"/>
  <c r="C41" i="8" s="1"/>
  <c r="C217" i="8"/>
  <c r="C288" i="8"/>
  <c r="C200" i="8"/>
  <c r="C71" i="8"/>
  <c r="C366" i="8"/>
  <c r="C365" i="8" s="1"/>
  <c r="C152" i="8"/>
  <c r="C145" i="8"/>
  <c r="C424" i="8"/>
  <c r="C243" i="8"/>
  <c r="C195" i="8"/>
  <c r="C75" i="8"/>
  <c r="C316" i="8"/>
  <c r="C221" i="8"/>
  <c r="C211" i="8" s="1"/>
  <c r="C181" i="8"/>
  <c r="C136" i="8"/>
  <c r="C88" i="8"/>
  <c r="C255" i="8"/>
  <c r="C206" i="8"/>
  <c r="C199" i="8" s="1"/>
  <c r="C374" i="8"/>
  <c r="C364" i="8" s="1"/>
  <c r="C329" i="8"/>
  <c r="C161" i="8"/>
  <c r="C280" i="8"/>
  <c r="C10" i="8"/>
  <c r="C413" i="8"/>
  <c r="C144" i="8"/>
  <c r="C52" i="8"/>
  <c r="C173" i="8"/>
  <c r="C65" i="8"/>
  <c r="C55" i="8" s="1"/>
  <c r="C409" i="8"/>
  <c r="C382" i="8"/>
  <c r="C111" i="8"/>
  <c r="C110" i="8" s="1"/>
  <c r="C271" i="8" l="1"/>
  <c r="C270" i="8" s="1"/>
  <c r="C9" i="8"/>
  <c r="C70" i="8"/>
  <c r="C381" i="8"/>
  <c r="C380" i="8" s="1"/>
  <c r="C168" i="8"/>
  <c r="C166" i="8"/>
  <c r="C135" i="8"/>
  <c r="C109" i="8" s="1"/>
  <c r="C8" i="8"/>
  <c r="C315" i="8"/>
  <c r="C286" i="8" s="1"/>
  <c r="C335" i="8"/>
  <c r="C242" i="8"/>
  <c r="C241" i="8" l="1"/>
  <c r="C240" i="8" s="1"/>
  <c r="C238" i="8"/>
  <c r="C108" i="8"/>
  <c r="C334" i="8"/>
  <c r="C429" i="8"/>
  <c r="C107" i="8"/>
  <c r="C7" i="8"/>
  <c r="C239" i="8" l="1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<sst xmlns="http://schemas.openxmlformats.org/spreadsheetml/2006/main" count="781" uniqueCount="561">
  <si>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</si>
  <si>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</si>
  <si>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</si>
  <si>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</si>
  <si>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</si>
  <si>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</si>
  <si>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</si>
  <si>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</si>
  <si>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</si>
  <si>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</si>
  <si>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</si>
  <si>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</si>
  <si>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</si>
  <si>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</si>
  <si>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</si>
  <si>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</si>
  <si>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</si>
  <si>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</si>
  <si>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</si>
  <si>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</si>
  <si>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</si>
  <si>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</si>
  <si>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</si>
  <si>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</si>
  <si>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</si>
  <si>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</si>
  <si>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</si>
  <si>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</si>
  <si>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</si>
  <si>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</si>
  <si>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</si>
  <si>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</si>
  <si>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</si>
  <si>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</si>
  <si>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</si>
  <si>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</si>
  <si>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</si>
  <si>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</si>
  <si>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</si>
  <si>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</si>
  <si>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</si>
  <si>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</si>
  <si>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</si>
  <si>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</si>
  <si>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</si>
  <si>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</si>
  <si>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</si>
  <si>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</si>
  <si>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</si>
  <si>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</si>
  <si>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</si>
  <si>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</si>
  <si>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</si>
  <si>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</si>
  <si>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</si>
  <si>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</si>
  <si>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</si>
  <si>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</si>
  <si>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</si>
  <si>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</si>
  <si>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</si>
  <si>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</si>
  <si>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</si>
  <si>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</si>
  <si>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</si>
  <si>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</si>
  <si>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</si>
  <si>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</si>
  <si>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</si>
  <si>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</si>
  <si>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</si>
  <si>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</si>
  <si>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</si>
  <si>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</si>
  <si>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</si>
  <si>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</si>
  <si>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</si>
  <si>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</si>
  <si>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</si>
  <si>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</si>
  <si>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</si>
  <si>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</si>
  <si>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</si>
  <si>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</si>
  <si>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</si>
  <si>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</si>
  <si>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</si>
  <si>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</si>
  <si>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</si>
  <si>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</si>
  <si>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</si>
  <si>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</si>
  <si>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</si>
  <si>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</si>
  <si>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</si>
  <si>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</si>
  <si>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</si>
  <si>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</si>
  <si>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</si>
  <si>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</si>
  <si>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</si>
  <si>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</si>
  <si>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</si>
  <si>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</si>
  <si>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</si>
  <si>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</si>
  <si>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</si>
  <si>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</si>
  <si>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</si>
  <si>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</si>
  <si>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</si>
  <si>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</si>
  <si>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</si>
  <si>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</si>
  <si>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</si>
  <si>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</si>
  <si>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</si>
  <si>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</si>
  <si>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</si>
  <si>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</si>
  <si>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</si>
  <si>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</si>
  <si>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</si>
  <si>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</si>
  <si>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</si>
  <si>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</si>
  <si>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</si>
  <si>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</si>
  <si>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</si>
  <si>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</si>
  <si>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</si>
  <si>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</si>
  <si>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</si>
  <si>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</si>
  <si>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</si>
  <si>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</si>
  <si>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</si>
  <si>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</si>
  <si>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</si>
  <si>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</si>
  <si>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</si>
  <si>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</si>
  <si>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</si>
  <si>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</si>
  <si>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</si>
  <si>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</si>
  <si>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</si>
  <si>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</si>
  <si>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</si>
  <si>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</si>
  <si>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</si>
  <si>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</si>
  <si>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</si>
  <si>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</si>
  <si>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</si>
  <si>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</si>
  <si>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</si>
  <si>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</si>
  <si>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</si>
  <si>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</si>
  <si>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</si>
  <si>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</si>
  <si>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</si>
  <si>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</si>
  <si>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</si>
  <si>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</si>
  <si>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</si>
  <si>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</si>
  <si>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</si>
  <si>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</si>
  <si>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</si>
  <si>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</si>
  <si>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</si>
  <si>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</si>
  <si>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</si>
  <si>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</si>
  <si>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</si>
  <si>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</si>
  <si>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</si>
  <si>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</si>
  <si>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</si>
  <si>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</si>
  <si>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</si>
  <si>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</si>
  <si>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</si>
  <si>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</si>
  <si>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</si>
  <si>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</si>
  <si>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</si>
  <si>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</si>
  <si>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</si>
  <si>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</si>
  <si>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</si>
  <si>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</si>
  <si>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</si>
  <si>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</si>
  <si>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</si>
  <si>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</si>
  <si>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</si>
  <si>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</si>
  <si>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</si>
  <si>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</si>
  <si>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</si>
  <si>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</si>
  <si>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</si>
  <si>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</si>
  <si>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</si>
  <si>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</si>
  <si>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</si>
  <si>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</si>
  <si>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</si>
  <si>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</si>
  <si>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</si>
  <si>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</si>
  <si>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</si>
  <si>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</si>
  <si>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</si>
  <si>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</si>
  <si>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</si>
  <si>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</si>
  <si>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</si>
  <si>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</si>
  <si>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</si>
  <si>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</si>
  <si>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</si>
  <si>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</si>
  <si>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</si>
  <si>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</si>
  <si>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</si>
  <si>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</si>
  <si>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</si>
  <si>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</si>
  <si>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</si>
  <si>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</si>
  <si>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</si>
  <si>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</si>
  <si>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Acumulado del Primer Trimestre del 01 de Enero del 2024 al 31 de Marzo del 2024</t>
  </si>
  <si>
    <t>Elaborado el 08 de Mayo del 2024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</si>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</sst>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82" xr:uid="{00000000-0005-0000-0000-00000A000000}"/>
    <cellStyle name="Millares 4" xfId="84" xr:uid="{00000000-0005-0000-0000-00000B000000}"/>
    <cellStyle name="Neutral" xfId="7" builtinId="28" customBuiltin="1"/>
    <cellStyle name="Normal" xfId="0" builtinId="0" customBuiltin="1"/>
    <cellStyle name="Normal 2" xfId="57" xr:uid="{00000000-0005-0000-0000-00000E000000}"/>
    <cellStyle name="Normal 2 2" xfId="78" xr:uid="{00000000-0005-0000-0000-00000F000000}"/>
    <cellStyle name="Normal 2 3" xfId="86" xr:uid="{00000000-0005-0000-0000-000010000000}"/>
    <cellStyle name="Normal 3" xfId="60" xr:uid="{00000000-0005-0000-0000-000011000000}"/>
    <cellStyle name="Normal 3 2" xfId="79" xr:uid="{00000000-0005-0000-0000-000012000000}"/>
    <cellStyle name="Normal 3 3" xfId="81" xr:uid="{00000000-0005-0000-0000-000013000000}"/>
    <cellStyle name="Normal 3 4" xfId="64" xr:uid="{00000000-0005-0000-0000-000014000000}"/>
    <cellStyle name="Normal 4" xfId="62" xr:uid="{00000000-0005-0000-0000-000015000000}"/>
    <cellStyle name="Normal 4 2" xfId="80" xr:uid="{00000000-0005-0000-0000-000016000000}"/>
    <cellStyle name="Normal 5" xfId="83" xr:uid="{00000000-0005-0000-0000-000017000000}"/>
    <cellStyle name="Normal 5 2" xfId="87" xr:uid="{00000000-0005-0000-0000-000018000000}"/>
    <cellStyle name="Normal 6" xfId="85" xr:uid="{00000000-0005-0000-0000-000019000000}"/>
    <cellStyle name="Normal 7" xfId="61" xr:uid="{00000000-0005-0000-0000-00001A000000}"/>
    <cellStyle name="Notas" xfId="14" builtinId="10" customBuiltin="1"/>
    <cellStyle name="Notas 2" xfId="63" xr:uid="{00000000-0005-0000-0000-00001C000000}"/>
    <cellStyle name="Salida" xfId="9" builtinId="21" customBuiltin="1"/>
    <cellStyle name="SAPBEXaggData" xfId="17" xr:uid="{00000000-0005-0000-0000-00001E000000}"/>
    <cellStyle name="SAPBEXaggDataEmph" xfId="18" xr:uid="{00000000-0005-0000-0000-00001F000000}"/>
    <cellStyle name="SAPBEXaggItem" xfId="19" xr:uid="{00000000-0005-0000-0000-000020000000}"/>
    <cellStyle name="SAPBEXaggItemX" xfId="20" xr:uid="{00000000-0005-0000-0000-000021000000}"/>
    <cellStyle name="SAPBEXchaText" xfId="21" xr:uid="{00000000-0005-0000-0000-000022000000}"/>
    <cellStyle name="SAPBEXexcBad7" xfId="22" xr:uid="{00000000-0005-0000-0000-000023000000}"/>
    <cellStyle name="SAPBEXexcBad8" xfId="23" xr:uid="{00000000-0005-0000-0000-000024000000}"/>
    <cellStyle name="SAPBEXexcBad9" xfId="24" xr:uid="{00000000-0005-0000-0000-000025000000}"/>
    <cellStyle name="SAPBEXexcCritical4" xfId="25" xr:uid="{00000000-0005-0000-0000-000026000000}"/>
    <cellStyle name="SAPBEXexcCritical5" xfId="26" xr:uid="{00000000-0005-0000-0000-000027000000}"/>
    <cellStyle name="SAPBEXexcCritical6" xfId="27" xr:uid="{00000000-0005-0000-0000-000028000000}"/>
    <cellStyle name="SAPBEXexcGood1" xfId="28" xr:uid="{00000000-0005-0000-0000-000029000000}"/>
    <cellStyle name="SAPBEXexcGood2" xfId="29" xr:uid="{00000000-0005-0000-0000-00002A000000}"/>
    <cellStyle name="SAPBEXexcGood3" xfId="30" xr:uid="{00000000-0005-0000-0000-00002B000000}"/>
    <cellStyle name="SAPBEXfilterDrill" xfId="31" xr:uid="{00000000-0005-0000-0000-00002C000000}"/>
    <cellStyle name="SAPBEXfilterItem" xfId="32" xr:uid="{00000000-0005-0000-0000-00002D000000}"/>
    <cellStyle name="SAPBEXfilterText" xfId="33" xr:uid="{00000000-0005-0000-0000-00002E000000}"/>
    <cellStyle name="SAPBEXfilterText 2" xfId="65" xr:uid="{00000000-0005-0000-0000-00002F000000}"/>
    <cellStyle name="SAPBEXformats" xfId="34" xr:uid="{00000000-0005-0000-0000-000030000000}"/>
    <cellStyle name="SAPBEXheaderItem" xfId="35" xr:uid="{00000000-0005-0000-0000-000031000000}"/>
    <cellStyle name="SAPBEXheaderItem 2" xfId="66" xr:uid="{00000000-0005-0000-0000-000032000000}"/>
    <cellStyle name="SAPBEXheaderText" xfId="36" xr:uid="{00000000-0005-0000-0000-000033000000}"/>
    <cellStyle name="SAPBEXheaderText 2" xfId="67" xr:uid="{00000000-0005-0000-0000-000034000000}"/>
    <cellStyle name="SAPBEXHLevel0" xfId="37" xr:uid="{00000000-0005-0000-0000-000035000000}"/>
    <cellStyle name="SAPBEXHLevel0 2" xfId="68" xr:uid="{00000000-0005-0000-0000-000036000000}"/>
    <cellStyle name="SAPBEXHLevel0X" xfId="38" xr:uid="{00000000-0005-0000-0000-000037000000}"/>
    <cellStyle name="SAPBEXHLevel0X 2" xfId="69" xr:uid="{00000000-0005-0000-0000-000038000000}"/>
    <cellStyle name="SAPBEXHLevel1" xfId="39" xr:uid="{00000000-0005-0000-0000-000039000000}"/>
    <cellStyle name="SAPBEXHLevel1 2" xfId="70" xr:uid="{00000000-0005-0000-0000-00003A000000}"/>
    <cellStyle name="SAPBEXHLevel1X" xfId="40" xr:uid="{00000000-0005-0000-0000-00003B000000}"/>
    <cellStyle name="SAPBEXHLevel1X 2" xfId="71" xr:uid="{00000000-0005-0000-0000-00003C000000}"/>
    <cellStyle name="SAPBEXHLevel2" xfId="41" xr:uid="{00000000-0005-0000-0000-00003D000000}"/>
    <cellStyle name="SAPBEXHLevel2 2" xfId="72" xr:uid="{00000000-0005-0000-0000-00003E000000}"/>
    <cellStyle name="SAPBEXHLevel2X" xfId="42" xr:uid="{00000000-0005-0000-0000-00003F000000}"/>
    <cellStyle name="SAPBEXHLevel2X 2" xfId="73" xr:uid="{00000000-0005-0000-0000-000040000000}"/>
    <cellStyle name="SAPBEXHLevel3" xfId="43" xr:uid="{00000000-0005-0000-0000-000041000000}"/>
    <cellStyle name="SAPBEXHLevel3 2" xfId="74" xr:uid="{00000000-0005-0000-0000-000042000000}"/>
    <cellStyle name="SAPBEXHLevel3X" xfId="44" xr:uid="{00000000-0005-0000-0000-000043000000}"/>
    <cellStyle name="SAPBEXHLevel3X 2" xfId="75" xr:uid="{00000000-0005-0000-0000-000044000000}"/>
    <cellStyle name="SAPBEXinputData" xfId="45" xr:uid="{00000000-0005-0000-0000-000045000000}"/>
    <cellStyle name="SAPBEXinputData 2" xfId="76" xr:uid="{00000000-0005-0000-0000-000046000000}"/>
    <cellStyle name="SAPBEXresData" xfId="46" xr:uid="{00000000-0005-0000-0000-000047000000}"/>
    <cellStyle name="SAPBEXresDataEmph" xfId="47" xr:uid="{00000000-0005-0000-0000-000048000000}"/>
    <cellStyle name="SAPBEXresItem" xfId="48" xr:uid="{00000000-0005-0000-0000-000049000000}"/>
    <cellStyle name="SAPBEXresItemX" xfId="49" xr:uid="{00000000-0005-0000-0000-00004A000000}"/>
    <cellStyle name="SAPBEXstdData" xfId="50" xr:uid="{00000000-0005-0000-0000-00004B000000}"/>
    <cellStyle name="SAPBEXstdDataEmph" xfId="51" xr:uid="{00000000-0005-0000-0000-00004C000000}"/>
    <cellStyle name="SAPBEXstdItem" xfId="52" xr:uid="{00000000-0005-0000-0000-00004D000000}"/>
    <cellStyle name="SAPBEXstdItemX" xfId="53" xr:uid="{00000000-0005-0000-0000-00004E000000}"/>
    <cellStyle name="SAPBEXtitle" xfId="54" xr:uid="{00000000-0005-0000-0000-00004F000000}"/>
    <cellStyle name="SAPBEXtitle 2" xfId="77" xr:uid="{00000000-0005-0000-0000-000050000000}"/>
    <cellStyle name="SAPBEXundefined" xfId="55" xr:uid="{00000000-0005-0000-0000-000051000000}"/>
    <cellStyle name="Sheet Title" xfId="56" xr:uid="{00000000-0005-0000-0000-000052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00BD51-5EE4-440C-93F4-1CFEF6759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109220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DF60D82-6C33-4954-88BA-A2E0DBBE5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0"/>
  <sheetViews>
    <sheetView showGridLines="0" tabSelected="1" workbookViewId="0">
      <selection activeCell="C40" sqref="C40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176147025.23999998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176147025.23999998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170116694.16999999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170116694.17</f>
        <v>170116694.16999999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6032022.1699999999</v>
      </c>
    </row>
    <row r="38" spans="1:3" x14ac:dyDescent="0.25">
      <c r="A38" s="26">
        <v>1141</v>
      </c>
      <c r="B38" s="27" t="s">
        <v>269</v>
      </c>
      <c r="C38" s="28">
        <f>6213934.39</f>
        <v>6213934.3899999997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-181912.22</f>
        <v>-181912.22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-1691.1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-1691.1</f>
        <v>-1691.1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176147025.23999998</v>
      </c>
    </row>
    <row r="108" spans="1:3" x14ac:dyDescent="0.25">
      <c r="A108" s="17">
        <v>2</v>
      </c>
      <c r="B108" s="18" t="s">
        <v>326</v>
      </c>
      <c r="C108" s="19">
        <f>SUM(+C109+C166)</f>
        <v>0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5">
      <c r="A111" s="23">
        <v>2111</v>
      </c>
      <c r="B111" s="24" t="s">
        <v>329</v>
      </c>
      <c r="C111" s="25">
        <f>SUM(+C112+C113+C114)</f>
        <v>0</v>
      </c>
    </row>
    <row r="112" spans="1:3" x14ac:dyDescent="0.25">
      <c r="A112" s="26">
        <v>21111</v>
      </c>
      <c r="B112" s="27" t="s">
        <v>330</v>
      </c>
      <c r="C112" s="28">
        <f>0</f>
        <v>0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0</v>
      </c>
    </row>
    <row r="239" spans="1:3" x14ac:dyDescent="0.25">
      <c r="A239" s="17">
        <v>3</v>
      </c>
      <c r="B239" s="18" t="s">
        <v>426</v>
      </c>
      <c r="C239" s="19">
        <f>SUM(+C240+C334)</f>
        <v>-15514866.289999999</v>
      </c>
    </row>
    <row r="240" spans="1:3" x14ac:dyDescent="0.25">
      <c r="A240" s="20">
        <v>31</v>
      </c>
      <c r="B240" s="21" t="s">
        <v>427</v>
      </c>
      <c r="C240" s="22">
        <f>SUM(+C241+C286+C333)</f>
        <v>-15938866.289999999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-15938866.289999999</v>
      </c>
    </row>
    <row r="287" spans="1:3" x14ac:dyDescent="0.25">
      <c r="A287" s="23">
        <v>3121</v>
      </c>
      <c r="B287" s="24" t="s">
        <v>471</v>
      </c>
      <c r="C287" s="25">
        <f>SUM(+C288+C298+C304+C311)</f>
        <v>-15938866.289999999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-15938866.289999999</v>
      </c>
    </row>
    <row r="289" spans="1:3" x14ac:dyDescent="0.25">
      <c r="A289" s="26">
        <v>312111</v>
      </c>
      <c r="B289" s="27" t="s">
        <v>473</v>
      </c>
      <c r="C289" s="28">
        <f>-5881.94</f>
        <v>-5881.94</v>
      </c>
    </row>
    <row r="290" spans="1:3" x14ac:dyDescent="0.25">
      <c r="A290" s="26">
        <v>312112</v>
      </c>
      <c r="B290" s="27" t="s">
        <v>474</v>
      </c>
      <c r="C290" s="28">
        <f>-15931484.35</f>
        <v>-15931484.35</v>
      </c>
    </row>
    <row r="291" spans="1:3" x14ac:dyDescent="0.25">
      <c r="A291" s="26">
        <v>312113</v>
      </c>
      <c r="B291" s="27" t="s">
        <v>475</v>
      </c>
      <c r="C291" s="28">
        <f>0</f>
        <v>0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0</f>
        <v>0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0</f>
        <v>0</v>
      </c>
    </row>
    <row r="297" spans="1:3" x14ac:dyDescent="0.25">
      <c r="A297" s="26">
        <v>312119</v>
      </c>
      <c r="B297" s="27" t="s">
        <v>481</v>
      </c>
      <c r="C297" s="28">
        <f>-1500</f>
        <v>-1500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424000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424000</v>
      </c>
    </row>
    <row r="381" spans="1:3" x14ac:dyDescent="0.25">
      <c r="A381" s="23">
        <v>3221</v>
      </c>
      <c r="B381" s="24" t="s">
        <v>533</v>
      </c>
      <c r="C381" s="25">
        <f>SUM(+C382+C392+C398+C405)</f>
        <v>424000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424000</v>
      </c>
    </row>
    <row r="383" spans="1:3" x14ac:dyDescent="0.25">
      <c r="A383" s="26">
        <v>322111</v>
      </c>
      <c r="B383" s="27" t="s">
        <v>535</v>
      </c>
      <c r="C383" s="28">
        <f>0</f>
        <v>0</v>
      </c>
    </row>
    <row r="384" spans="1:3" x14ac:dyDescent="0.25">
      <c r="A384" s="26">
        <v>322112</v>
      </c>
      <c r="B384" s="27" t="s">
        <v>474</v>
      </c>
      <c r="C384" s="28">
        <f>0</f>
        <v>0</v>
      </c>
    </row>
    <row r="385" spans="1:3" x14ac:dyDescent="0.25">
      <c r="A385" s="26">
        <v>322113</v>
      </c>
      <c r="B385" s="27" t="s">
        <v>475</v>
      </c>
      <c r="C385" s="28">
        <f>400000</f>
        <v>400000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24000</f>
        <v>24000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0</f>
        <v>0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424000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2024-05-08T17:11:56Z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